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activeTab="0"/>
  </bookViews>
  <sheets>
    <sheet name="NOVEMBRO 2006" sheetId="1" r:id="rId1"/>
  </sheets>
  <definedNames>
    <definedName name="_xlnm.Print_Area" localSheetId="0">'NOVEMBRO 2006'!$A$1:$K$49</definedName>
  </definedNames>
  <calcPr fullCalcOnLoad="1"/>
</workbook>
</file>

<file path=xl/sharedStrings.xml><?xml version="1.0" encoding="utf-8"?>
<sst xmlns="http://schemas.openxmlformats.org/spreadsheetml/2006/main" count="77" uniqueCount="57">
  <si>
    <t>DATA</t>
  </si>
  <si>
    <t>HISTORICO</t>
  </si>
  <si>
    <t>VALOR</t>
  </si>
  <si>
    <t>DESPESAS DIVERSAS</t>
  </si>
  <si>
    <t>ALIMENTAÇÃO</t>
  </si>
  <si>
    <t>MATERIAL DE CONSUMO</t>
  </si>
  <si>
    <t>TARIFA DE MANUTENÇÃO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</si>
  <si>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</si>
  <si>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</si>
  <si>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</si>
  <si>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</si>
  <si>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</si>
  <si>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</si>
  <si>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</si>
  <si>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</si>
  <si>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ASSESSORIA CONTÁBIL</t>
  </si>
  <si>
    <t>TÁXI</t>
  </si>
  <si>
    <t>RAZÃO ANALITICO DE NOVEMBRO DE 2006</t>
  </si>
  <si>
    <t>CH 659</t>
  </si>
  <si>
    <t>CH 660</t>
  </si>
  <si>
    <t>CH 661</t>
  </si>
  <si>
    <t>CH 663</t>
  </si>
  <si>
    <t>CH 662</t>
  </si>
  <si>
    <t>CH 664</t>
  </si>
  <si>
    <t>CH 665</t>
  </si>
  <si>
    <t>CH 666</t>
  </si>
  <si>
    <t>CH 667</t>
  </si>
  <si>
    <t>CH 668</t>
  </si>
  <si>
    <t>CH 669</t>
  </si>
  <si>
    <t>ASSESSORIA JURÍDICA</t>
  </si>
  <si>
    <t>TRANSFERÊNCIA FUNDO DE MOBILIAZAÇÃO</t>
  </si>
  <si>
    <t>DESPESA - MATERIAL DE ESCRITÓRIO</t>
  </si>
  <si>
    <t>PASSAGENS</t>
  </si>
  <si>
    <t>SOBRA TRANSPORTADA PARA O CAIXA</t>
  </si>
  <si>
    <t>FEIJOADA - PARALISAÇÃO</t>
  </si>
  <si>
    <t>TÁXI - SERVIÇOS DIVERSOS</t>
  </si>
  <si>
    <t>LUZ DA CASA DO DOCENTE</t>
  </si>
  <si>
    <t>COMPLEMENTO PELO CAIXA</t>
  </si>
  <si>
    <t>HORAS EXTRAS / 1º PARCELA DO 13º SALÁRIO FUNCIONÁRIO</t>
  </si>
  <si>
    <t>MANUTENÇÃO DA PÁGINA DA ADUNEB</t>
  </si>
  <si>
    <t>PAGAMENTO CONTAS DE TELEFONE</t>
  </si>
  <si>
    <t>DESPESAS COM SERVIÇOS INTERNOS DA ADUNEB</t>
  </si>
  <si>
    <t>PAGAMENTO H. EXTRAS / 1º PARCELA 13º SALÁRIO FUNCIONÁRIO</t>
  </si>
  <si>
    <t>CONFECÇÃO DE FAIXAS + REPARO NO COMPUTADOR DA ADUNEB</t>
  </si>
  <si>
    <t>MANUTENÇÃO DA PÁGINA DA ADUNEB NA INTERNET</t>
  </si>
  <si>
    <t>PASSAGENS - DIRETORIA</t>
  </si>
  <si>
    <t>MATERIAL DESCARTÁVEL / DIVERSOS</t>
  </si>
  <si>
    <t>PASSAGENS (REPRESENTANTES - PARALISAÇÃO)</t>
  </si>
  <si>
    <t>COMBUSTIVEL DIREÇÃO - PARALISAÇÃO</t>
  </si>
  <si>
    <t xml:space="preserve">CADEADOS - PARALISAÇÃO </t>
  </si>
  <si>
    <t xml:space="preserve">ANDES CONTRIBUIÇÃO </t>
  </si>
  <si>
    <t>TARIFA BANCÁRIA</t>
  </si>
  <si>
    <t>REPASSE CONTRIBUIÇÃO ANDES - ANDES SINDICATO NACIONAL</t>
  </si>
  <si>
    <t>COMBUSTÍVEL</t>
  </si>
  <si>
    <t>DESPESAS C/ SALÁRIO/ENCARGOS/AUXÍLIO ALIMENTAÇÃO</t>
  </si>
  <si>
    <t>TRANSFERÊNCIA FUNDO DE MOBILIZAÇÃO</t>
  </si>
  <si>
    <t>FAIXAS E CONSERTO NO COMPUTADOR DA ENTIDADE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</si>
</sst>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20" applyFont="1" applyBorder="1" applyAlignment="1">
      <alignment/>
    </xf>
    <xf numFmtId="43" fontId="1" fillId="0" borderId="1" xfId="2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20" applyFont="1" applyBorder="1" applyAlignment="1">
      <alignment horizontal="left"/>
    </xf>
    <xf numFmtId="43" fontId="0" fillId="0" borderId="0" xfId="2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1" fillId="0" borderId="0" xfId="20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3" fillId="0" borderId="14" xfId="20" applyFont="1" applyBorder="1" applyAlignment="1">
      <alignment/>
    </xf>
    <xf numFmtId="43" fontId="0" fillId="0" borderId="0" xfId="0" applyNumberFormat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3" fontId="0" fillId="0" borderId="15" xfId="20" applyFont="1" applyBorder="1" applyAlignment="1">
      <alignment/>
    </xf>
    <xf numFmtId="43" fontId="0" fillId="0" borderId="15" xfId="20" applyFont="1" applyBorder="1" applyAlignment="1">
      <alignment horizontal="left"/>
    </xf>
    <xf numFmtId="43" fontId="5" fillId="0" borderId="16" xfId="20" applyFont="1" applyBorder="1" applyAlignment="1">
      <alignment/>
    </xf>
    <xf numFmtId="14" fontId="11" fillId="0" borderId="5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43" fontId="11" fillId="0" borderId="1" xfId="20" applyFont="1" applyBorder="1" applyAlignment="1">
      <alignment/>
    </xf>
    <xf numFmtId="43" fontId="11" fillId="0" borderId="1" xfId="2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3" fontId="1" fillId="0" borderId="15" xfId="2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5"/>
  <sheetViews>
    <sheetView tabSelected="1" zoomScale="85" zoomScaleNormal="85" workbookViewId="0" topLeftCell="A25">
      <selection activeCell="B63" sqref="B63:G63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63" t="s">
        <v>17</v>
      </c>
      <c r="D2" s="63"/>
      <c r="E2" s="63"/>
      <c r="F2" s="63"/>
      <c r="G2" s="63"/>
      <c r="H2" s="63"/>
      <c r="I2" s="63"/>
    </row>
    <row r="4" spans="1:21" ht="12.75">
      <c r="A4" s="2" t="s">
        <v>0</v>
      </c>
      <c r="B4" s="2"/>
      <c r="C4" s="3" t="s">
        <v>1</v>
      </c>
      <c r="D4" s="4"/>
      <c r="E4" s="4"/>
      <c r="F4" s="4"/>
      <c r="G4" s="4"/>
      <c r="H4" s="5"/>
      <c r="I4" s="2"/>
      <c r="J4" s="6" t="s">
        <v>2</v>
      </c>
      <c r="L4" s="7"/>
      <c r="M4" s="7"/>
      <c r="N4" s="8"/>
      <c r="O4" s="8"/>
      <c r="P4" s="8"/>
      <c r="Q4" s="8"/>
      <c r="R4" s="8"/>
      <c r="S4" s="8"/>
      <c r="T4" s="9"/>
      <c r="U4" s="7"/>
    </row>
    <row r="5" spans="1:21" s="1" customFormat="1" ht="12.75">
      <c r="A5" s="10">
        <v>39022</v>
      </c>
      <c r="B5" s="11" t="s">
        <v>18</v>
      </c>
      <c r="C5" s="64" t="s">
        <v>15</v>
      </c>
      <c r="D5" s="65"/>
      <c r="E5" s="65"/>
      <c r="F5" s="65"/>
      <c r="G5" s="65"/>
      <c r="H5" s="66"/>
      <c r="I5" s="12"/>
      <c r="J5" s="13">
        <v>525</v>
      </c>
      <c r="L5" s="14"/>
      <c r="M5" s="15"/>
      <c r="N5" s="15"/>
      <c r="O5" s="15"/>
      <c r="P5" s="15"/>
      <c r="Q5" s="15"/>
      <c r="R5" s="15"/>
      <c r="S5" s="15"/>
      <c r="T5" s="15"/>
      <c r="U5" s="16"/>
    </row>
    <row r="6" spans="1:21" s="17" customFormat="1" ht="12.75">
      <c r="A6" s="10">
        <v>39022</v>
      </c>
      <c r="B6" s="11" t="s">
        <v>19</v>
      </c>
      <c r="C6" s="60" t="s">
        <v>29</v>
      </c>
      <c r="D6" s="61"/>
      <c r="E6" s="61"/>
      <c r="F6" s="61"/>
      <c r="G6" s="61"/>
      <c r="H6" s="62"/>
      <c r="I6" s="12"/>
      <c r="J6" s="13">
        <v>1440</v>
      </c>
      <c r="L6" s="18"/>
      <c r="M6" s="19"/>
      <c r="N6" s="19"/>
      <c r="O6" s="19"/>
      <c r="P6" s="19"/>
      <c r="Q6" s="19"/>
      <c r="R6" s="19"/>
      <c r="S6" s="19"/>
      <c r="T6" s="20"/>
      <c r="U6" s="20"/>
    </row>
    <row r="7" spans="1:21" s="1" customFormat="1" ht="12.75">
      <c r="A7" s="10">
        <v>39029</v>
      </c>
      <c r="B7" s="11"/>
      <c r="C7" s="60" t="s">
        <v>51</v>
      </c>
      <c r="D7" s="61"/>
      <c r="E7" s="61"/>
      <c r="F7" s="61"/>
      <c r="G7" s="61"/>
      <c r="H7" s="62"/>
      <c r="I7" s="12"/>
      <c r="J7" s="13">
        <v>1.66</v>
      </c>
      <c r="L7" s="14"/>
      <c r="M7" s="15"/>
      <c r="N7" s="15"/>
      <c r="O7" s="15"/>
      <c r="P7" s="15"/>
      <c r="Q7" s="15"/>
      <c r="R7" s="15"/>
      <c r="S7" s="15"/>
      <c r="T7" s="16"/>
      <c r="U7" s="16"/>
    </row>
    <row r="8" spans="1:21" s="1" customFormat="1" ht="12.75">
      <c r="A8" s="10">
        <v>39030</v>
      </c>
      <c r="B8" s="11"/>
      <c r="C8" s="60" t="s">
        <v>6</v>
      </c>
      <c r="D8" s="61"/>
      <c r="E8" s="61"/>
      <c r="F8" s="61"/>
      <c r="G8" s="61"/>
      <c r="H8" s="62"/>
      <c r="I8" s="12"/>
      <c r="J8" s="13">
        <v>17</v>
      </c>
      <c r="L8" s="14"/>
      <c r="M8" s="15"/>
      <c r="N8" s="15"/>
      <c r="O8" s="15"/>
      <c r="P8" s="15"/>
      <c r="Q8" s="15"/>
      <c r="R8" s="15"/>
      <c r="S8" s="15"/>
      <c r="T8" s="16"/>
      <c r="U8" s="16"/>
    </row>
    <row r="9" spans="1:21" s="1" customFormat="1" ht="12.75">
      <c r="A9" s="10">
        <v>39031</v>
      </c>
      <c r="B9" s="11" t="s">
        <v>20</v>
      </c>
      <c r="C9" s="60" t="s">
        <v>30</v>
      </c>
      <c r="D9" s="61"/>
      <c r="E9" s="61"/>
      <c r="F9" s="61"/>
      <c r="G9" s="61"/>
      <c r="H9" s="62"/>
      <c r="I9" s="12"/>
      <c r="J9" s="13">
        <v>10494.75</v>
      </c>
      <c r="L9" s="14"/>
      <c r="M9" s="15"/>
      <c r="N9" s="15"/>
      <c r="O9" s="15"/>
      <c r="P9" s="15"/>
      <c r="Q9" s="15"/>
      <c r="R9" s="15"/>
      <c r="S9" s="15"/>
      <c r="T9" s="16"/>
      <c r="U9" s="16"/>
    </row>
    <row r="10" spans="1:21" s="1" customFormat="1" ht="12.75">
      <c r="A10" s="10">
        <v>39031</v>
      </c>
      <c r="B10" s="11" t="s">
        <v>21</v>
      </c>
      <c r="C10" s="60" t="s">
        <v>31</v>
      </c>
      <c r="D10" s="61"/>
      <c r="E10" s="61"/>
      <c r="F10" s="61"/>
      <c r="G10" s="61"/>
      <c r="H10" s="62"/>
      <c r="I10" s="12"/>
      <c r="J10" s="13">
        <v>400</v>
      </c>
      <c r="L10" s="14"/>
      <c r="M10" s="15"/>
      <c r="N10" s="15"/>
      <c r="O10" s="15"/>
      <c r="P10" s="15"/>
      <c r="Q10" s="15"/>
      <c r="R10" s="15"/>
      <c r="S10" s="15"/>
      <c r="T10" s="16"/>
      <c r="U10" s="16"/>
    </row>
    <row r="11" spans="1:21" s="1" customFormat="1" ht="12.75">
      <c r="A11" s="10">
        <v>39038</v>
      </c>
      <c r="B11" s="11" t="s">
        <v>22</v>
      </c>
      <c r="C11" s="60" t="s">
        <v>52</v>
      </c>
      <c r="D11" s="61"/>
      <c r="E11" s="61"/>
      <c r="F11" s="61"/>
      <c r="G11" s="61"/>
      <c r="H11" s="62"/>
      <c r="I11" s="12"/>
      <c r="J11" s="13">
        <v>2098.96</v>
      </c>
      <c r="L11" s="14"/>
      <c r="M11" s="15"/>
      <c r="N11" s="15"/>
      <c r="O11" s="15"/>
      <c r="P11" s="15"/>
      <c r="Q11" s="15"/>
      <c r="R11" s="15"/>
      <c r="S11" s="15"/>
      <c r="T11" s="16"/>
      <c r="U11" s="16"/>
    </row>
    <row r="12" spans="1:21" s="1" customFormat="1" ht="12.75">
      <c r="A12" s="10">
        <v>39041</v>
      </c>
      <c r="B12" s="11" t="s">
        <v>23</v>
      </c>
      <c r="C12" s="60" t="s">
        <v>3</v>
      </c>
      <c r="D12" s="61"/>
      <c r="E12" s="61"/>
      <c r="F12" s="61"/>
      <c r="G12" s="61"/>
      <c r="H12" s="62"/>
      <c r="I12" s="12"/>
      <c r="J12" s="13">
        <f>SUM(I13:I19)</f>
        <v>1000</v>
      </c>
      <c r="L12" s="14"/>
      <c r="M12" s="15"/>
      <c r="N12" s="15"/>
      <c r="O12" s="15"/>
      <c r="P12" s="15"/>
      <c r="Q12" s="15"/>
      <c r="R12" s="15"/>
      <c r="S12" s="15"/>
      <c r="T12" s="16"/>
      <c r="U12" s="16"/>
    </row>
    <row r="13" spans="1:21" s="1" customFormat="1" ht="12.75">
      <c r="A13" s="50"/>
      <c r="B13" s="51"/>
      <c r="C13" s="57" t="s">
        <v>40</v>
      </c>
      <c r="D13" s="58"/>
      <c r="E13" s="58"/>
      <c r="F13" s="58"/>
      <c r="G13" s="58"/>
      <c r="H13" s="59"/>
      <c r="I13" s="52">
        <f>614.03+93.16</f>
        <v>707.1899999999999</v>
      </c>
      <c r="J13" s="53"/>
      <c r="L13" s="14"/>
      <c r="M13" s="15"/>
      <c r="N13" s="15"/>
      <c r="O13" s="15"/>
      <c r="P13" s="15"/>
      <c r="Q13" s="15"/>
      <c r="R13" s="15"/>
      <c r="S13" s="15"/>
      <c r="T13" s="16"/>
      <c r="U13" s="16"/>
    </row>
    <row r="14" spans="1:21" s="1" customFormat="1" ht="12.75">
      <c r="A14" s="50"/>
      <c r="B14" s="51"/>
      <c r="C14" s="57" t="s">
        <v>49</v>
      </c>
      <c r="D14" s="58"/>
      <c r="E14" s="58"/>
      <c r="F14" s="58"/>
      <c r="G14" s="58"/>
      <c r="H14" s="59"/>
      <c r="I14" s="52">
        <v>72</v>
      </c>
      <c r="J14" s="53"/>
      <c r="L14" s="14"/>
      <c r="M14" s="15"/>
      <c r="N14" s="15"/>
      <c r="O14" s="15"/>
      <c r="P14" s="15"/>
      <c r="Q14" s="15"/>
      <c r="R14" s="15"/>
      <c r="S14" s="15"/>
      <c r="T14" s="16"/>
      <c r="U14" s="16"/>
    </row>
    <row r="15" spans="1:21" s="1" customFormat="1" ht="12.75">
      <c r="A15" s="50"/>
      <c r="B15" s="51"/>
      <c r="C15" s="57" t="s">
        <v>5</v>
      </c>
      <c r="D15" s="58"/>
      <c r="E15" s="58"/>
      <c r="F15" s="58"/>
      <c r="G15" s="58"/>
      <c r="H15" s="59"/>
      <c r="I15" s="52">
        <f>47.74+19.6</f>
        <v>67.34</v>
      </c>
      <c r="J15" s="53"/>
      <c r="L15" s="14"/>
      <c r="M15" s="15"/>
      <c r="N15" s="15"/>
      <c r="O15" s="15"/>
      <c r="P15" s="15"/>
      <c r="Q15" s="15"/>
      <c r="R15" s="15"/>
      <c r="S15" s="15"/>
      <c r="T15" s="16"/>
      <c r="U15" s="16"/>
    </row>
    <row r="16" spans="1:21" s="1" customFormat="1" ht="12.75">
      <c r="A16" s="50"/>
      <c r="B16" s="51"/>
      <c r="C16" s="57" t="s">
        <v>16</v>
      </c>
      <c r="D16" s="58"/>
      <c r="E16" s="58"/>
      <c r="F16" s="58"/>
      <c r="G16" s="58"/>
      <c r="H16" s="59"/>
      <c r="I16" s="52">
        <f>12+14.27+28</f>
        <v>54.269999999999996</v>
      </c>
      <c r="J16" s="53"/>
      <c r="L16" s="14"/>
      <c r="M16" s="15"/>
      <c r="N16" s="15"/>
      <c r="O16" s="15"/>
      <c r="P16" s="15"/>
      <c r="Q16" s="15"/>
      <c r="R16" s="15"/>
      <c r="S16" s="15"/>
      <c r="T16" s="16"/>
      <c r="U16" s="16"/>
    </row>
    <row r="17" spans="1:21" s="1" customFormat="1" ht="12.75">
      <c r="A17" s="50"/>
      <c r="B17" s="51"/>
      <c r="C17" s="57" t="s">
        <v>53</v>
      </c>
      <c r="D17" s="58"/>
      <c r="E17" s="58"/>
      <c r="F17" s="58"/>
      <c r="G17" s="58"/>
      <c r="H17" s="59"/>
      <c r="I17" s="52">
        <v>40</v>
      </c>
      <c r="J17" s="53"/>
      <c r="L17" s="14"/>
      <c r="M17" s="15"/>
      <c r="N17" s="15"/>
      <c r="O17" s="15"/>
      <c r="P17" s="15"/>
      <c r="Q17" s="15"/>
      <c r="R17" s="15"/>
      <c r="S17" s="15"/>
      <c r="T17" s="16"/>
      <c r="U17" s="16"/>
    </row>
    <row r="18" spans="1:21" s="1" customFormat="1" ht="12.75">
      <c r="A18" s="50"/>
      <c r="B18" s="51"/>
      <c r="C18" s="57" t="s">
        <v>32</v>
      </c>
      <c r="D18" s="58"/>
      <c r="E18" s="58"/>
      <c r="F18" s="58"/>
      <c r="G18" s="58"/>
      <c r="H18" s="59"/>
      <c r="I18" s="52">
        <f>11.84+15.69+15.7+15.7</f>
        <v>58.93000000000001</v>
      </c>
      <c r="J18" s="53"/>
      <c r="L18" s="14"/>
      <c r="M18" s="15"/>
      <c r="N18" s="15"/>
      <c r="O18" s="15"/>
      <c r="P18" s="15"/>
      <c r="Q18" s="15"/>
      <c r="R18" s="15"/>
      <c r="S18" s="15"/>
      <c r="T18" s="16"/>
      <c r="U18" s="16"/>
    </row>
    <row r="19" spans="1:21" s="1" customFormat="1" ht="12.75">
      <c r="A19" s="50"/>
      <c r="B19" s="51"/>
      <c r="C19" s="57" t="s">
        <v>33</v>
      </c>
      <c r="D19" s="58"/>
      <c r="E19" s="58"/>
      <c r="F19" s="58"/>
      <c r="G19" s="58"/>
      <c r="H19" s="59"/>
      <c r="I19" s="52">
        <v>0.27</v>
      </c>
      <c r="J19" s="53"/>
      <c r="L19" s="14"/>
      <c r="M19" s="15"/>
      <c r="N19" s="15"/>
      <c r="O19" s="15"/>
      <c r="P19" s="15"/>
      <c r="Q19" s="15"/>
      <c r="R19" s="15"/>
      <c r="S19" s="15"/>
      <c r="T19" s="16"/>
      <c r="U19" s="16"/>
    </row>
    <row r="20" spans="1:21" s="1" customFormat="1" ht="12.75">
      <c r="A20" s="10">
        <v>39041</v>
      </c>
      <c r="B20" s="11" t="s">
        <v>24</v>
      </c>
      <c r="C20" s="60" t="s">
        <v>3</v>
      </c>
      <c r="D20" s="61"/>
      <c r="E20" s="61"/>
      <c r="F20" s="61"/>
      <c r="G20" s="61"/>
      <c r="H20" s="62"/>
      <c r="I20" s="12"/>
      <c r="J20" s="13">
        <f>SUM(I21:I30)</f>
        <v>1500</v>
      </c>
      <c r="L20" s="14"/>
      <c r="M20" s="15"/>
      <c r="N20" s="15"/>
      <c r="O20" s="15"/>
      <c r="P20" s="15"/>
      <c r="Q20" s="15"/>
      <c r="R20" s="15"/>
      <c r="S20" s="15"/>
      <c r="T20" s="16"/>
      <c r="U20" s="16"/>
    </row>
    <row r="21" spans="1:21" s="1" customFormat="1" ht="12.75">
      <c r="A21" s="10"/>
      <c r="B21" s="11"/>
      <c r="C21" s="57" t="s">
        <v>41</v>
      </c>
      <c r="D21" s="58"/>
      <c r="E21" s="58"/>
      <c r="F21" s="58"/>
      <c r="G21" s="58"/>
      <c r="H21" s="59"/>
      <c r="I21" s="52">
        <f>25+20</f>
        <v>45</v>
      </c>
      <c r="J21" s="13"/>
      <c r="L21" s="14"/>
      <c r="M21" s="15"/>
      <c r="N21" s="15"/>
      <c r="O21" s="15"/>
      <c r="P21" s="15"/>
      <c r="Q21" s="15"/>
      <c r="R21" s="15"/>
      <c r="S21" s="15"/>
      <c r="T21" s="16"/>
      <c r="U21" s="16"/>
    </row>
    <row r="22" spans="1:21" s="1" customFormat="1" ht="12.75">
      <c r="A22" s="10"/>
      <c r="B22" s="11"/>
      <c r="C22" s="57" t="s">
        <v>34</v>
      </c>
      <c r="D22" s="58"/>
      <c r="E22" s="58"/>
      <c r="F22" s="58"/>
      <c r="G22" s="58"/>
      <c r="H22" s="59"/>
      <c r="I22" s="52">
        <v>350</v>
      </c>
      <c r="J22" s="13"/>
      <c r="L22" s="14"/>
      <c r="M22" s="15"/>
      <c r="N22" s="15"/>
      <c r="O22" s="15"/>
      <c r="P22" s="15"/>
      <c r="Q22" s="15"/>
      <c r="R22" s="15"/>
      <c r="S22" s="15"/>
      <c r="T22" s="16"/>
      <c r="U22" s="16"/>
    </row>
    <row r="23" spans="1:21" s="1" customFormat="1" ht="12.75">
      <c r="A23" s="10"/>
      <c r="B23" s="11"/>
      <c r="C23" s="57" t="s">
        <v>35</v>
      </c>
      <c r="D23" s="58"/>
      <c r="E23" s="58"/>
      <c r="F23" s="58"/>
      <c r="G23" s="58"/>
      <c r="H23" s="59"/>
      <c r="I23" s="52">
        <f>14+23+13+9.9+23.6+27+30+15+13+22.6+22+11.45+15+15+20+15+15+13+13+14</f>
        <v>344.54999999999995</v>
      </c>
      <c r="J23" s="13"/>
      <c r="L23" s="14"/>
      <c r="M23" s="15"/>
      <c r="N23" s="15"/>
      <c r="O23" s="15"/>
      <c r="P23" s="15"/>
      <c r="Q23" s="15"/>
      <c r="R23" s="15"/>
      <c r="S23" s="15"/>
      <c r="T23" s="16"/>
      <c r="U23" s="16"/>
    </row>
    <row r="24" spans="1:21" s="1" customFormat="1" ht="12.75">
      <c r="A24" s="10"/>
      <c r="B24" s="11"/>
      <c r="C24" s="57" t="s">
        <v>47</v>
      </c>
      <c r="D24" s="58"/>
      <c r="E24" s="58"/>
      <c r="F24" s="58"/>
      <c r="G24" s="58"/>
      <c r="H24" s="59"/>
      <c r="I24" s="52">
        <f>15.69+15.69+15.69+15.43+15.43+15.43+15.43+15.69+17.53+61.38</f>
        <v>203.39000000000001</v>
      </c>
      <c r="J24" s="13"/>
      <c r="L24" s="14"/>
      <c r="M24" s="15"/>
      <c r="N24" s="15"/>
      <c r="O24" s="15"/>
      <c r="P24" s="15"/>
      <c r="Q24" s="15"/>
      <c r="R24" s="15"/>
      <c r="S24" s="15"/>
      <c r="T24" s="16"/>
      <c r="U24" s="16"/>
    </row>
    <row r="25" spans="1:21" s="1" customFormat="1" ht="12.75">
      <c r="A25" s="10"/>
      <c r="B25" s="11"/>
      <c r="C25" s="57" t="s">
        <v>48</v>
      </c>
      <c r="D25" s="58"/>
      <c r="E25" s="58"/>
      <c r="F25" s="58"/>
      <c r="G25" s="58"/>
      <c r="H25" s="59"/>
      <c r="I25" s="52">
        <f>44.99+40</f>
        <v>84.99000000000001</v>
      </c>
      <c r="J25" s="13"/>
      <c r="L25" s="14"/>
      <c r="M25" s="15"/>
      <c r="N25" s="15"/>
      <c r="O25" s="15"/>
      <c r="P25" s="15"/>
      <c r="Q25" s="15"/>
      <c r="R25" s="15"/>
      <c r="S25" s="15"/>
      <c r="T25" s="16"/>
      <c r="U25" s="16"/>
    </row>
    <row r="26" spans="1:21" s="1" customFormat="1" ht="12.75">
      <c r="A26" s="10"/>
      <c r="B26" s="11"/>
      <c r="C26" s="57" t="s">
        <v>4</v>
      </c>
      <c r="D26" s="58"/>
      <c r="E26" s="58"/>
      <c r="F26" s="58"/>
      <c r="G26" s="58"/>
      <c r="H26" s="59"/>
      <c r="I26" s="52">
        <f>16+14.25+15.83+15.5+10.4+7.35+11+4.34+14.8+4.2</f>
        <v>113.67</v>
      </c>
      <c r="J26" s="13"/>
      <c r="L26" s="14"/>
      <c r="M26" s="15"/>
      <c r="N26" s="15"/>
      <c r="O26" s="15"/>
      <c r="P26" s="15"/>
      <c r="Q26" s="15"/>
      <c r="R26" s="15"/>
      <c r="S26" s="15"/>
      <c r="T26" s="16"/>
      <c r="U26" s="16"/>
    </row>
    <row r="27" spans="1:21" s="1" customFormat="1" ht="12.75">
      <c r="A27" s="10"/>
      <c r="B27" s="11"/>
      <c r="C27" s="57" t="s">
        <v>5</v>
      </c>
      <c r="D27" s="58"/>
      <c r="E27" s="58"/>
      <c r="F27" s="58"/>
      <c r="G27" s="58"/>
      <c r="H27" s="59"/>
      <c r="I27" s="52">
        <f>13.7+10.5+12.72+48.31+11.5+4.8+6.8+75.19</f>
        <v>183.51999999999998</v>
      </c>
      <c r="J27" s="13"/>
      <c r="L27" s="14"/>
      <c r="M27" s="15"/>
      <c r="N27" s="15"/>
      <c r="O27" s="15"/>
      <c r="P27" s="15"/>
      <c r="Q27" s="15"/>
      <c r="R27" s="15"/>
      <c r="S27" s="15"/>
      <c r="T27" s="16"/>
      <c r="U27" s="16"/>
    </row>
    <row r="28" spans="1:21" s="1" customFormat="1" ht="12.75">
      <c r="A28" s="10"/>
      <c r="B28" s="11"/>
      <c r="C28" s="57" t="s">
        <v>36</v>
      </c>
      <c r="D28" s="58"/>
      <c r="E28" s="58"/>
      <c r="F28" s="58"/>
      <c r="G28" s="58"/>
      <c r="H28" s="59"/>
      <c r="I28" s="52">
        <f>22.19+18.54+16.75+22.19</f>
        <v>79.67</v>
      </c>
      <c r="J28" s="13"/>
      <c r="L28" s="14"/>
      <c r="M28" s="15"/>
      <c r="N28" s="15"/>
      <c r="O28" s="15"/>
      <c r="P28" s="15"/>
      <c r="Q28" s="15"/>
      <c r="R28" s="15"/>
      <c r="S28" s="15"/>
      <c r="T28" s="16"/>
      <c r="U28" s="16"/>
    </row>
    <row r="29" spans="1:21" s="1" customFormat="1" ht="12.75">
      <c r="A29" s="10"/>
      <c r="B29" s="11"/>
      <c r="C29" s="57" t="s">
        <v>46</v>
      </c>
      <c r="D29" s="58"/>
      <c r="E29" s="58"/>
      <c r="F29" s="58"/>
      <c r="G29" s="58"/>
      <c r="H29" s="59"/>
      <c r="I29" s="52">
        <f>5+17+12+13.8+11.05+7.8+10+16.82+10</f>
        <v>103.47</v>
      </c>
      <c r="J29" s="13"/>
      <c r="L29" s="14"/>
      <c r="M29" s="15"/>
      <c r="N29" s="15"/>
      <c r="O29" s="15"/>
      <c r="P29" s="15"/>
      <c r="Q29" s="15"/>
      <c r="R29" s="15"/>
      <c r="S29" s="15"/>
      <c r="T29" s="16"/>
      <c r="U29" s="16"/>
    </row>
    <row r="30" spans="1:21" s="1" customFormat="1" ht="12.75">
      <c r="A30" s="10"/>
      <c r="B30" s="11"/>
      <c r="C30" s="57" t="s">
        <v>37</v>
      </c>
      <c r="D30" s="58"/>
      <c r="E30" s="58"/>
      <c r="F30" s="58"/>
      <c r="G30" s="58"/>
      <c r="H30" s="59"/>
      <c r="I30" s="52">
        <v>-8.26</v>
      </c>
      <c r="J30" s="13"/>
      <c r="L30" s="14"/>
      <c r="M30" s="15"/>
      <c r="N30" s="15"/>
      <c r="O30" s="15"/>
      <c r="P30" s="15"/>
      <c r="Q30" s="15"/>
      <c r="R30" s="15"/>
      <c r="S30" s="15"/>
      <c r="T30" s="16"/>
      <c r="U30" s="16"/>
    </row>
    <row r="31" spans="1:21" s="1" customFormat="1" ht="12.75">
      <c r="A31" s="10">
        <v>39048</v>
      </c>
      <c r="B31" s="11" t="s">
        <v>25</v>
      </c>
      <c r="C31" s="60" t="s">
        <v>42</v>
      </c>
      <c r="D31" s="61"/>
      <c r="E31" s="61"/>
      <c r="F31" s="61"/>
      <c r="G31" s="61"/>
      <c r="H31" s="62"/>
      <c r="I31" s="12"/>
      <c r="J31" s="13">
        <v>832.83</v>
      </c>
      <c r="L31" s="14"/>
      <c r="M31" s="15"/>
      <c r="N31" s="15"/>
      <c r="O31" s="15"/>
      <c r="P31" s="15"/>
      <c r="Q31" s="15"/>
      <c r="R31" s="15"/>
      <c r="S31" s="15"/>
      <c r="T31" s="16"/>
      <c r="U31" s="16"/>
    </row>
    <row r="32" spans="1:21" s="1" customFormat="1" ht="12.75">
      <c r="A32" s="10">
        <v>39048</v>
      </c>
      <c r="B32" s="11" t="s">
        <v>26</v>
      </c>
      <c r="C32" s="60" t="s">
        <v>43</v>
      </c>
      <c r="D32" s="61"/>
      <c r="E32" s="61"/>
      <c r="F32" s="61"/>
      <c r="G32" s="61"/>
      <c r="H32" s="62"/>
      <c r="I32" s="12"/>
      <c r="J32" s="13">
        <v>418</v>
      </c>
      <c r="L32" s="14"/>
      <c r="M32" s="15"/>
      <c r="N32" s="15"/>
      <c r="O32" s="15"/>
      <c r="P32" s="15"/>
      <c r="Q32" s="15"/>
      <c r="R32" s="15"/>
      <c r="S32" s="15"/>
      <c r="T32" s="16"/>
      <c r="U32" s="16"/>
    </row>
    <row r="33" spans="1:21" s="1" customFormat="1" ht="12.75">
      <c r="A33" s="10">
        <v>39048</v>
      </c>
      <c r="B33" s="11" t="s">
        <v>27</v>
      </c>
      <c r="C33" s="60" t="s">
        <v>44</v>
      </c>
      <c r="D33" s="61"/>
      <c r="E33" s="61"/>
      <c r="F33" s="61"/>
      <c r="G33" s="61"/>
      <c r="H33" s="62"/>
      <c r="I33" s="12"/>
      <c r="J33" s="13">
        <v>200</v>
      </c>
      <c r="L33" s="14"/>
      <c r="M33" s="15"/>
      <c r="N33" s="15"/>
      <c r="O33" s="15"/>
      <c r="P33" s="15"/>
      <c r="Q33" s="15"/>
      <c r="R33" s="15"/>
      <c r="S33" s="15"/>
      <c r="T33" s="16"/>
      <c r="U33" s="16"/>
    </row>
    <row r="34" spans="1:21" s="1" customFormat="1" ht="12.75">
      <c r="A34" s="10">
        <v>39050</v>
      </c>
      <c r="B34" s="11" t="s">
        <v>28</v>
      </c>
      <c r="C34" s="60" t="s">
        <v>3</v>
      </c>
      <c r="D34" s="61"/>
      <c r="E34" s="61"/>
      <c r="F34" s="61"/>
      <c r="G34" s="61"/>
      <c r="H34" s="62"/>
      <c r="I34" s="12"/>
      <c r="J34" s="13">
        <f>I35+I36</f>
        <v>2300</v>
      </c>
      <c r="L34" s="14"/>
      <c r="M34" s="15"/>
      <c r="N34" s="15"/>
      <c r="O34" s="15"/>
      <c r="P34" s="15"/>
      <c r="Q34" s="15"/>
      <c r="R34" s="15"/>
      <c r="S34" s="15"/>
      <c r="T34" s="16"/>
      <c r="U34" s="16"/>
    </row>
    <row r="35" spans="1:21" s="1" customFormat="1" ht="12.75">
      <c r="A35" s="54"/>
      <c r="B35" s="55"/>
      <c r="C35" s="57" t="s">
        <v>54</v>
      </c>
      <c r="D35" s="58"/>
      <c r="E35" s="58"/>
      <c r="F35" s="58"/>
      <c r="G35" s="58"/>
      <c r="H35" s="59"/>
      <c r="I35" s="52">
        <f>190.4+120+146.69+554.79+11.53+148.34+1032.64</f>
        <v>2204.39</v>
      </c>
      <c r="J35" s="56"/>
      <c r="L35" s="14"/>
      <c r="M35" s="15"/>
      <c r="N35" s="15"/>
      <c r="O35" s="15"/>
      <c r="P35" s="15"/>
      <c r="Q35" s="15"/>
      <c r="R35" s="15"/>
      <c r="S35" s="15"/>
      <c r="T35" s="16"/>
      <c r="U35" s="16"/>
    </row>
    <row r="36" spans="1:21" s="1" customFormat="1" ht="12.75">
      <c r="A36" s="54"/>
      <c r="B36" s="55"/>
      <c r="C36" s="57" t="s">
        <v>45</v>
      </c>
      <c r="D36" s="58"/>
      <c r="E36" s="58"/>
      <c r="F36" s="58"/>
      <c r="G36" s="58"/>
      <c r="H36" s="59"/>
      <c r="I36" s="52">
        <f>22+11.73+61.88</f>
        <v>95.61000000000001</v>
      </c>
      <c r="J36" s="56"/>
      <c r="L36" s="14"/>
      <c r="M36" s="15"/>
      <c r="N36" s="15"/>
      <c r="O36" s="15"/>
      <c r="P36" s="15"/>
      <c r="Q36" s="15"/>
      <c r="R36" s="15"/>
      <c r="S36" s="15"/>
      <c r="T36" s="16"/>
      <c r="U36" s="16"/>
    </row>
    <row r="37" spans="1:21" s="1" customFormat="1" ht="12.75">
      <c r="A37" s="54"/>
      <c r="B37" s="55"/>
      <c r="C37" s="57"/>
      <c r="D37" s="58"/>
      <c r="E37" s="58"/>
      <c r="F37" s="58"/>
      <c r="G37" s="58"/>
      <c r="H37" s="59"/>
      <c r="I37" s="52"/>
      <c r="J37" s="56"/>
      <c r="L37" s="14"/>
      <c r="M37" s="15"/>
      <c r="N37" s="15"/>
      <c r="O37" s="15"/>
      <c r="P37" s="15"/>
      <c r="Q37" s="15"/>
      <c r="R37" s="15"/>
      <c r="S37" s="15"/>
      <c r="T37" s="16"/>
      <c r="U37" s="16"/>
    </row>
    <row r="38" spans="1:21" ht="13.5" thickBot="1">
      <c r="A38" s="45"/>
      <c r="B38" s="46"/>
      <c r="C38" s="67"/>
      <c r="D38" s="67"/>
      <c r="E38" s="67"/>
      <c r="F38" s="67"/>
      <c r="G38" s="67"/>
      <c r="H38" s="67"/>
      <c r="I38" s="47"/>
      <c r="J38" s="48"/>
      <c r="K38" s="21"/>
      <c r="L38" s="18"/>
      <c r="M38" s="19"/>
      <c r="N38" s="19"/>
      <c r="O38" s="19"/>
      <c r="P38" s="19"/>
      <c r="Q38" s="19"/>
      <c r="R38" s="19"/>
      <c r="S38" s="19"/>
      <c r="T38" s="19"/>
      <c r="U38" s="20"/>
    </row>
    <row r="39" spans="1:10" ht="13.5" thickBot="1">
      <c r="A39" s="74" t="s">
        <v>7</v>
      </c>
      <c r="B39" s="75"/>
      <c r="C39" s="75"/>
      <c r="D39" s="75"/>
      <c r="E39" s="75"/>
      <c r="F39" s="75"/>
      <c r="G39" s="75"/>
      <c r="H39" s="75"/>
      <c r="I39" s="76"/>
      <c r="J39" s="49">
        <f>SUM(J5:J38)</f>
        <v>21228.2</v>
      </c>
    </row>
    <row r="40" ht="13.5" thickBot="1"/>
    <row r="41" spans="1:12" s="1" customFormat="1" ht="18.75" thickBot="1">
      <c r="A41" s="68" t="s">
        <v>8</v>
      </c>
      <c r="B41" s="69"/>
      <c r="C41" s="69"/>
      <c r="D41" s="69"/>
      <c r="E41" s="69"/>
      <c r="F41" s="69"/>
      <c r="G41" s="69"/>
      <c r="H41" s="69"/>
      <c r="I41" s="69"/>
      <c r="J41" s="70"/>
      <c r="L41" s="24"/>
    </row>
    <row r="42" spans="1:12" s="25" customFormat="1" ht="13.5" thickBot="1">
      <c r="A42"/>
      <c r="B42"/>
      <c r="C42"/>
      <c r="D42"/>
      <c r="E42"/>
      <c r="F42"/>
      <c r="G42"/>
      <c r="H42"/>
      <c r="I42"/>
      <c r="J42" s="1"/>
      <c r="L42" s="24"/>
    </row>
    <row r="43" spans="1:12" s="1" customFormat="1" ht="12.75">
      <c r="A43" s="26" t="s">
        <v>9</v>
      </c>
      <c r="B43" s="27"/>
      <c r="C43" s="27"/>
      <c r="D43" s="27"/>
      <c r="E43" s="27"/>
      <c r="F43" s="27"/>
      <c r="G43" s="27"/>
      <c r="H43" s="27"/>
      <c r="I43" s="27"/>
      <c r="J43" s="28">
        <v>14183.87</v>
      </c>
      <c r="L43" s="24"/>
    </row>
    <row r="44" spans="1:10" s="1" customFormat="1" ht="12.75">
      <c r="A44" s="29"/>
      <c r="B44" s="9"/>
      <c r="C44" s="9"/>
      <c r="D44" s="9"/>
      <c r="E44" s="9"/>
      <c r="F44" s="9"/>
      <c r="G44" s="9"/>
      <c r="H44" s="9"/>
      <c r="I44" s="9"/>
      <c r="J44" s="30"/>
    </row>
    <row r="45" spans="1:10" s="1" customFormat="1" ht="12.75">
      <c r="A45" s="31" t="s">
        <v>10</v>
      </c>
      <c r="B45" s="9"/>
      <c r="C45" s="9"/>
      <c r="D45" s="9"/>
      <c r="E45" s="9"/>
      <c r="F45" s="9"/>
      <c r="G45" s="9"/>
      <c r="H45" s="9"/>
      <c r="I45" s="9"/>
      <c r="J45" s="32">
        <f>20025.49+964</f>
        <v>20989.49</v>
      </c>
    </row>
    <row r="46" spans="1:10" s="33" customFormat="1" ht="12.75">
      <c r="A46" s="29"/>
      <c r="B46" s="9"/>
      <c r="C46" s="9"/>
      <c r="D46" s="9"/>
      <c r="E46" s="9"/>
      <c r="F46" s="9"/>
      <c r="G46" s="9"/>
      <c r="H46" s="9"/>
      <c r="I46" s="9"/>
      <c r="J46" s="30"/>
    </row>
    <row r="47" spans="1:11" s="33" customFormat="1" ht="12.75">
      <c r="A47" s="34" t="s">
        <v>11</v>
      </c>
      <c r="B47" s="9"/>
      <c r="C47" s="9"/>
      <c r="D47" s="9"/>
      <c r="E47" s="9"/>
      <c r="F47" s="9"/>
      <c r="G47" s="9"/>
      <c r="H47" s="9"/>
      <c r="I47" s="9"/>
      <c r="J47" s="35">
        <f>-J39</f>
        <v>-21228.2</v>
      </c>
      <c r="K47" s="36"/>
    </row>
    <row r="48" spans="1:10" s="33" customFormat="1" ht="13.5" thickBot="1">
      <c r="A48" s="22"/>
      <c r="B48" s="23"/>
      <c r="C48" s="23"/>
      <c r="D48" s="23"/>
      <c r="E48" s="23"/>
      <c r="F48" s="23"/>
      <c r="G48" s="23"/>
      <c r="H48" s="23"/>
      <c r="I48" s="23"/>
      <c r="J48" s="37"/>
    </row>
    <row r="49" spans="1:10" s="33" customFormat="1" ht="13.5" thickBot="1">
      <c r="A49" s="22" t="s">
        <v>12</v>
      </c>
      <c r="B49" s="23"/>
      <c r="C49" s="23"/>
      <c r="D49" s="23"/>
      <c r="E49" s="23"/>
      <c r="F49" s="23"/>
      <c r="G49" s="23"/>
      <c r="H49" s="23"/>
      <c r="I49" s="23"/>
      <c r="J49" s="38">
        <f>J43+J45+J47</f>
        <v>13945.16</v>
      </c>
    </row>
    <row r="50" spans="1:10" s="33" customFormat="1" ht="13.5" thickBot="1">
      <c r="A50"/>
      <c r="B50"/>
      <c r="C50"/>
      <c r="D50"/>
      <c r="E50"/>
      <c r="F50"/>
      <c r="G50"/>
      <c r="H50"/>
      <c r="I50"/>
      <c r="J50" s="1"/>
    </row>
    <row r="51" spans="1:8" ht="13.5" thickBot="1">
      <c r="A51" s="71" t="s">
        <v>13</v>
      </c>
      <c r="B51" s="72"/>
      <c r="C51" s="72"/>
      <c r="D51" s="72"/>
      <c r="E51" s="72"/>
      <c r="F51" s="72"/>
      <c r="G51" s="72"/>
      <c r="H51" s="73"/>
    </row>
    <row r="52" spans="1:18" ht="12.75">
      <c r="A52" s="11" t="s">
        <v>18</v>
      </c>
      <c r="B52" s="64" t="s">
        <v>15</v>
      </c>
      <c r="C52" s="65"/>
      <c r="D52" s="65"/>
      <c r="E52" s="65"/>
      <c r="F52" s="65"/>
      <c r="G52" s="66"/>
      <c r="H52" s="13">
        <v>525</v>
      </c>
      <c r="I52" s="39"/>
      <c r="J52" s="40"/>
      <c r="K52" s="15"/>
      <c r="L52" s="15"/>
      <c r="M52" s="15"/>
      <c r="N52" s="15"/>
      <c r="O52" s="15"/>
      <c r="P52" s="15"/>
      <c r="Q52" s="24"/>
      <c r="R52" s="24"/>
    </row>
    <row r="53" spans="1:18" ht="13.5" customHeight="1">
      <c r="A53" s="11" t="s">
        <v>19</v>
      </c>
      <c r="B53" s="60" t="s">
        <v>29</v>
      </c>
      <c r="C53" s="61"/>
      <c r="D53" s="61"/>
      <c r="E53" s="61"/>
      <c r="F53" s="61"/>
      <c r="G53" s="62"/>
      <c r="H53" s="13">
        <v>1440</v>
      </c>
      <c r="I53" s="39"/>
      <c r="J53" s="40"/>
      <c r="K53" s="40"/>
      <c r="L53" s="40"/>
      <c r="M53" s="40"/>
      <c r="N53" s="40"/>
      <c r="O53" s="40"/>
      <c r="P53" s="40"/>
      <c r="Q53" s="24"/>
      <c r="R53" s="24"/>
    </row>
    <row r="54" spans="1:18" ht="12.75">
      <c r="A54" s="11" t="s">
        <v>20</v>
      </c>
      <c r="B54" s="60" t="s">
        <v>55</v>
      </c>
      <c r="C54" s="61"/>
      <c r="D54" s="61"/>
      <c r="E54" s="61"/>
      <c r="F54" s="61"/>
      <c r="G54" s="62"/>
      <c r="H54" s="13">
        <v>10494.75</v>
      </c>
      <c r="I54" s="39"/>
      <c r="J54" s="40"/>
      <c r="K54" s="41"/>
      <c r="L54" s="40"/>
      <c r="M54" s="40"/>
      <c r="N54" s="40"/>
      <c r="O54" s="40"/>
      <c r="P54" s="40"/>
      <c r="Q54" s="24"/>
      <c r="R54" s="24"/>
    </row>
    <row r="55" spans="1:18" ht="12.75">
      <c r="A55" s="11" t="s">
        <v>21</v>
      </c>
      <c r="B55" s="60" t="s">
        <v>31</v>
      </c>
      <c r="C55" s="61"/>
      <c r="D55" s="61"/>
      <c r="E55" s="61"/>
      <c r="F55" s="61"/>
      <c r="G55" s="62"/>
      <c r="H55" s="13">
        <v>400</v>
      </c>
      <c r="I55" s="42"/>
      <c r="J55" s="40"/>
      <c r="K55" s="42"/>
      <c r="L55" s="42"/>
      <c r="M55" s="42"/>
      <c r="N55" s="42"/>
      <c r="O55" s="42"/>
      <c r="P55" s="42"/>
      <c r="Q55" s="42"/>
      <c r="R55" s="42"/>
    </row>
    <row r="56" spans="1:18" ht="12.75">
      <c r="A56" s="11" t="s">
        <v>22</v>
      </c>
      <c r="B56" s="60" t="s">
        <v>50</v>
      </c>
      <c r="C56" s="61"/>
      <c r="D56" s="61"/>
      <c r="E56" s="61"/>
      <c r="F56" s="61"/>
      <c r="G56" s="62"/>
      <c r="H56" s="13">
        <v>2098.96</v>
      </c>
      <c r="I56" s="42"/>
      <c r="J56" s="40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11" t="s">
        <v>23</v>
      </c>
      <c r="B57" s="60" t="s">
        <v>3</v>
      </c>
      <c r="C57" s="61"/>
      <c r="D57" s="61"/>
      <c r="E57" s="61"/>
      <c r="F57" s="61"/>
      <c r="G57" s="62"/>
      <c r="H57" s="13">
        <v>1000</v>
      </c>
      <c r="I57" s="42"/>
      <c r="J57" s="40"/>
      <c r="K57" s="42"/>
      <c r="L57" s="42"/>
      <c r="M57" s="42"/>
      <c r="N57" s="42"/>
      <c r="O57" s="42"/>
      <c r="P57" s="42"/>
      <c r="Q57" s="42"/>
      <c r="R57" s="42"/>
    </row>
    <row r="58" spans="1:18" ht="12.75">
      <c r="A58" s="11" t="s">
        <v>24</v>
      </c>
      <c r="B58" s="60" t="s">
        <v>3</v>
      </c>
      <c r="C58" s="61"/>
      <c r="D58" s="61"/>
      <c r="E58" s="61"/>
      <c r="F58" s="61"/>
      <c r="G58" s="62"/>
      <c r="H58" s="13">
        <v>1500</v>
      </c>
      <c r="I58" s="42"/>
      <c r="J58" s="40"/>
      <c r="K58" s="42"/>
      <c r="L58" s="42"/>
      <c r="M58" s="42"/>
      <c r="N58" s="42"/>
      <c r="O58" s="42"/>
      <c r="P58" s="42"/>
      <c r="Q58" s="42"/>
      <c r="R58" s="42"/>
    </row>
    <row r="59" spans="1:18" ht="12.75">
      <c r="A59" s="11" t="s">
        <v>25</v>
      </c>
      <c r="B59" s="60" t="s">
        <v>38</v>
      </c>
      <c r="C59" s="61"/>
      <c r="D59" s="61"/>
      <c r="E59" s="61"/>
      <c r="F59" s="61"/>
      <c r="G59" s="62"/>
      <c r="H59" s="13">
        <v>832.83</v>
      </c>
      <c r="I59" s="42"/>
      <c r="J59" s="40"/>
      <c r="K59" s="42"/>
      <c r="L59" s="42"/>
      <c r="M59" s="42"/>
      <c r="N59" s="42"/>
      <c r="O59" s="42"/>
      <c r="P59" s="42"/>
      <c r="Q59" s="42"/>
      <c r="R59" s="42"/>
    </row>
    <row r="60" spans="1:18" ht="12.75">
      <c r="A60" s="11" t="s">
        <v>26</v>
      </c>
      <c r="B60" s="60" t="s">
        <v>56</v>
      </c>
      <c r="C60" s="61"/>
      <c r="D60" s="61"/>
      <c r="E60" s="61"/>
      <c r="F60" s="61"/>
      <c r="G60" s="62"/>
      <c r="H60" s="13">
        <v>418</v>
      </c>
      <c r="I60" s="42"/>
      <c r="J60" s="40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11" t="s">
        <v>27</v>
      </c>
      <c r="B61" s="60" t="s">
        <v>39</v>
      </c>
      <c r="C61" s="61"/>
      <c r="D61" s="61"/>
      <c r="E61" s="61"/>
      <c r="F61" s="61"/>
      <c r="G61" s="62"/>
      <c r="H61" s="13">
        <v>200</v>
      </c>
      <c r="I61" s="42"/>
      <c r="J61" s="40"/>
      <c r="K61" s="42"/>
      <c r="L61" s="42"/>
      <c r="M61" s="42"/>
      <c r="N61" s="42"/>
      <c r="O61" s="42"/>
      <c r="P61" s="42"/>
      <c r="Q61" s="42"/>
      <c r="R61" s="42"/>
    </row>
    <row r="62" spans="1:18" ht="12.75">
      <c r="A62" s="11" t="s">
        <v>28</v>
      </c>
      <c r="B62" s="60" t="s">
        <v>3</v>
      </c>
      <c r="C62" s="61"/>
      <c r="D62" s="61"/>
      <c r="E62" s="61"/>
      <c r="F62" s="61"/>
      <c r="G62" s="62"/>
      <c r="H62" s="13">
        <v>2300</v>
      </c>
      <c r="I62" s="42"/>
      <c r="J62" s="40"/>
      <c r="K62" s="42"/>
      <c r="L62" s="42"/>
      <c r="M62" s="42"/>
      <c r="N62" s="42"/>
      <c r="O62" s="42"/>
      <c r="P62" s="42"/>
      <c r="Q62" s="42"/>
      <c r="R62" s="42"/>
    </row>
    <row r="63" spans="1:18" ht="13.5" thickBot="1">
      <c r="A63" s="11"/>
      <c r="B63" s="60"/>
      <c r="C63" s="61"/>
      <c r="D63" s="61"/>
      <c r="E63" s="61"/>
      <c r="F63" s="61"/>
      <c r="G63" s="62"/>
      <c r="H63" s="13"/>
      <c r="I63" s="42"/>
      <c r="J63" s="40"/>
      <c r="K63" s="42"/>
      <c r="L63" s="42"/>
      <c r="M63" s="42"/>
      <c r="N63" s="42"/>
      <c r="O63" s="42"/>
      <c r="P63" s="42"/>
      <c r="Q63" s="42"/>
      <c r="R63" s="42"/>
    </row>
    <row r="64" spans="1:8" ht="13.5" thickBot="1">
      <c r="A64" s="77" t="s">
        <v>14</v>
      </c>
      <c r="B64" s="78"/>
      <c r="C64" s="78"/>
      <c r="D64" s="78"/>
      <c r="E64" s="78"/>
      <c r="F64" s="78"/>
      <c r="G64" s="79"/>
      <c r="H64" s="43">
        <f>SUM(H52:H63)</f>
        <v>21209.54</v>
      </c>
    </row>
    <row r="65" ht="12.75">
      <c r="G65" s="44"/>
    </row>
  </sheetData>
  <mergeCells count="51">
    <mergeCell ref="C35:H35"/>
    <mergeCell ref="C36:H36"/>
    <mergeCell ref="C37:H37"/>
    <mergeCell ref="A64:G64"/>
    <mergeCell ref="B56:G56"/>
    <mergeCell ref="B57:G57"/>
    <mergeCell ref="B58:G58"/>
    <mergeCell ref="B59:G59"/>
    <mergeCell ref="B60:G60"/>
    <mergeCell ref="B61:G61"/>
    <mergeCell ref="B62:G62"/>
    <mergeCell ref="B63:G63"/>
    <mergeCell ref="B53:G53"/>
    <mergeCell ref="B54:G54"/>
    <mergeCell ref="B55:G55"/>
    <mergeCell ref="C38:H38"/>
    <mergeCell ref="A41:J41"/>
    <mergeCell ref="A51:H51"/>
    <mergeCell ref="B52:G52"/>
    <mergeCell ref="A39:I39"/>
    <mergeCell ref="C34:H34"/>
    <mergeCell ref="C16:H16"/>
    <mergeCell ref="C17:H17"/>
    <mergeCell ref="C18:H18"/>
    <mergeCell ref="C19:H19"/>
    <mergeCell ref="C21:H21"/>
    <mergeCell ref="C22:H22"/>
    <mergeCell ref="C23:H23"/>
    <mergeCell ref="C30:H30"/>
    <mergeCell ref="C24:H24"/>
    <mergeCell ref="C2:I2"/>
    <mergeCell ref="C5:H5"/>
    <mergeCell ref="C6:H6"/>
    <mergeCell ref="C7:H7"/>
    <mergeCell ref="C32:H32"/>
    <mergeCell ref="C33:H33"/>
    <mergeCell ref="C13:H13"/>
    <mergeCell ref="C14:H14"/>
    <mergeCell ref="C15:H15"/>
    <mergeCell ref="C20:H20"/>
    <mergeCell ref="C31:H31"/>
    <mergeCell ref="C28:H28"/>
    <mergeCell ref="C29:H29"/>
    <mergeCell ref="C25:H25"/>
    <mergeCell ref="C26:H26"/>
    <mergeCell ref="C27:H27"/>
    <mergeCell ref="C8:H8"/>
    <mergeCell ref="C9:H9"/>
    <mergeCell ref="C10:H10"/>
    <mergeCell ref="C11:H11"/>
    <mergeCell ref="C12:H1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2007-02-09T01:02:45Z</cp:lastPrinted>
  <dcterms:created xsi:type="dcterms:W3CDTF">2006-10-01T22:06:14Z</dcterms:created>
  <dcterms:modified xsi:type="dcterms:W3CDTF">2007-10-03T13:07:44Z</dcterms:modified>
  <cp:category/>
  <cp:version/>
  <cp:contentType/>
  <cp:contentStatus/>
</cp:coreProperties>
</file>